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janicko\Desktop\VZ\Podlimit\VZ29_2024 Nákladní přeprava pro SOČR\K vyhlášení\"/>
    </mc:Choice>
  </mc:AlternateContent>
  <xr:revisionPtr revIDLastSave="0" documentId="13_ncr:1_{028925BC-247A-4F68-9A70-E83D7D00B440}" xr6:coauthVersionLast="36" xr6:coauthVersionMax="47" xr10:uidLastSave="{00000000-0000-0000-0000-000000000000}"/>
  <bookViews>
    <workbookView xWindow="288" yWindow="528" windowWidth="27840" windowHeight="16368" xr2:uid="{4580E43A-39B3-B747-AC44-9394C6BCE872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8" i="1" l="1"/>
  <c r="W20" i="1"/>
  <c r="W19" i="1"/>
  <c r="W18" i="1"/>
  <c r="V8" i="1"/>
  <c r="W8" i="1" s="1"/>
  <c r="V20" i="1" l="1"/>
  <c r="V19" i="1"/>
  <c r="V18" i="1"/>
  <c r="W17" i="1"/>
  <c r="V9" i="1" l="1"/>
  <c r="W9" i="1" s="1"/>
  <c r="U21" i="1"/>
  <c r="S21" i="1"/>
  <c r="Q21" i="1"/>
  <c r="G2" i="1"/>
  <c r="X20" i="1" l="1"/>
  <c r="X19" i="1"/>
  <c r="U12" i="1"/>
  <c r="S12" i="1"/>
  <c r="Q12" i="1"/>
  <c r="V10" i="1"/>
  <c r="W10" i="1" s="1"/>
  <c r="V11" i="1" l="1"/>
  <c r="W11" i="1" s="1"/>
  <c r="V21" i="1"/>
  <c r="X9" i="1" l="1"/>
  <c r="V12" i="1"/>
  <c r="V25" i="1" s="1"/>
  <c r="W21" i="1"/>
  <c r="X17" i="1"/>
  <c r="X21" i="1" s="1"/>
  <c r="X11" i="1"/>
  <c r="X10" i="1" l="1"/>
  <c r="W12" i="1"/>
  <c r="W25" i="1" s="1"/>
  <c r="X8" i="1"/>
  <c r="X12" i="1" l="1"/>
  <c r="X25" i="1" s="1"/>
</calcChain>
</file>

<file path=xl/sharedStrings.xml><?xml version="1.0" encoding="utf-8"?>
<sst xmlns="http://schemas.openxmlformats.org/spreadsheetml/2006/main" count="141" uniqueCount="56">
  <si>
    <t>NAKLÁDKA</t>
  </si>
  <si>
    <t>VYKLÁDKA</t>
  </si>
  <si>
    <r>
      <rPr>
        <sz val="11"/>
        <color indexed="8"/>
        <rFont val="Calibri"/>
        <family val="2"/>
        <charset val="238"/>
      </rPr>
      <t>*</t>
    </r>
    <r>
      <rPr>
        <b/>
        <sz val="11"/>
        <color indexed="8"/>
        <rFont val="Calibri"/>
        <family val="2"/>
        <charset val="238"/>
      </rPr>
      <t>Předpokládaný</t>
    </r>
    <r>
      <rPr>
        <sz val="11"/>
        <color indexed="8"/>
        <rFont val="Calibri"/>
        <family val="2"/>
        <charset val="238"/>
      </rPr>
      <t xml:space="preserve"> c</t>
    </r>
    <r>
      <rPr>
        <sz val="11"/>
        <color indexed="8"/>
        <rFont val="Calibri"/>
        <family val="2"/>
        <charset val="238"/>
      </rPr>
      <t>elkový počet ujetých km za</t>
    </r>
    <r>
      <rPr>
        <u/>
        <sz val="11"/>
        <color indexed="8"/>
        <rFont val="Calibri"/>
        <family val="2"/>
        <charset val="238"/>
      </rPr>
      <t xml:space="preserve"> 2 nákladní vozy</t>
    </r>
  </si>
  <si>
    <r>
      <rPr>
        <b/>
        <sz val="11"/>
        <color indexed="8"/>
        <rFont val="Calibri"/>
        <family val="2"/>
        <charset val="238"/>
      </rPr>
      <t>Předpokládaný</t>
    </r>
    <r>
      <rPr>
        <sz val="12"/>
        <color theme="1"/>
        <rFont val="Calibri"/>
        <family val="2"/>
        <charset val="238"/>
        <scheme val="minor"/>
      </rPr>
      <t xml:space="preserve"> celkový počet hodin manipulace  v závislosti na počtu manipulačních pracovníků</t>
    </r>
  </si>
  <si>
    <t>Celková nabídková cena bez DPH</t>
  </si>
  <si>
    <t>den v týdnu (příklad)</t>
  </si>
  <si>
    <t>hodina</t>
  </si>
  <si>
    <t>adresa</t>
  </si>
  <si>
    <t xml:space="preserve">požadavek na vozy (velikost, počet) </t>
  </si>
  <si>
    <t>požadavek na manipulanty</t>
  </si>
  <si>
    <t>předpokládaná doba nakládky</t>
  </si>
  <si>
    <t>popis služby</t>
  </si>
  <si>
    <t>předpokládaná doba vykládky</t>
  </si>
  <si>
    <r>
      <t>**</t>
    </r>
    <r>
      <rPr>
        <b/>
        <sz val="11"/>
        <color indexed="8"/>
        <rFont val="Calibri"/>
        <family val="2"/>
        <charset val="238"/>
      </rPr>
      <t>Předpokládaný</t>
    </r>
    <r>
      <rPr>
        <sz val="12"/>
        <color theme="1"/>
        <rFont val="Calibri"/>
        <family val="2"/>
        <charset val="238"/>
        <scheme val="minor"/>
      </rPr>
      <t xml:space="preserve"> celkový počet hodin čekání v závislosti na počtu manipulačních pracovníků</t>
    </r>
  </si>
  <si>
    <t>Úterý</t>
  </si>
  <si>
    <t>ČRo Vinohradská, Studio S1, Balbinova ul.</t>
  </si>
  <si>
    <t>2 nákladní vozy
á/7,5t</t>
  </si>
  <si>
    <t>0,75 hod.</t>
  </si>
  <si>
    <t>Nakládka ve studiu S1 ul. Vinohradská dle instrukcí techniků orchestru a přejezd do koncertního sálu v Rudolina</t>
  </si>
  <si>
    <t>RUDOLFINUM
ul. 17. listopadu</t>
  </si>
  <si>
    <t>Vykládka v RUDOLFINU a umístění hudebních nástrojů na místa v budově dle instrukcí techniků orchestru</t>
  </si>
  <si>
    <t>Nakládka v RUDOLFINUM dle instrukcí techniků orchestru  - přejezd do studia S1 Čro</t>
  </si>
  <si>
    <t>Vykládka v ČRo a uložení hudebních nástrojů do studia S1 
ul. Balbínova dle instrukcí techniků orchestru</t>
  </si>
  <si>
    <t>Sobota</t>
  </si>
  <si>
    <t>Nakládka ve studiu S1 ul. Vinohradská  dle instrukcí techniků orchestru a přejezd do koncertního sálu v Rudolina</t>
  </si>
  <si>
    <t>PIVOVARSKÁ ZAHRADA, Pivovarská 27, Český Krumlov</t>
  </si>
  <si>
    <t>Vykládka a umístění hudebních nástrojů na místa dle instrukcí techniků orchestru</t>
  </si>
  <si>
    <t>Nakládka v PIVOVARSKÉ ZAHRADĚ dle instrukcí techniků orchestru  - přejezd do studia S1 Čro</t>
  </si>
  <si>
    <t>Neděle</t>
  </si>
  <si>
    <t>CELKEM bez DPH</t>
  </si>
  <si>
    <t>Depo přepravní společnosti na území hl. měst Praha</t>
  </si>
  <si>
    <r>
      <rPr>
        <b/>
        <sz val="11"/>
        <color indexed="8"/>
        <rFont val="Calibri"/>
        <family val="2"/>
      </rPr>
      <t>překádka</t>
    </r>
    <r>
      <rPr>
        <sz val="12"/>
        <color theme="1"/>
        <rFont val="Calibri"/>
        <family val="2"/>
        <charset val="238"/>
        <scheme val="minor"/>
      </rPr>
      <t xml:space="preserve"> z nákladních vozů na kamion</t>
    </r>
  </si>
  <si>
    <t>Kamion termoisolačním návěsem a hydraulickou plošinou</t>
  </si>
  <si>
    <t>x</t>
  </si>
  <si>
    <t>doprava nástrojů kamionem</t>
  </si>
  <si>
    <t xml:space="preserve">Divadlo Antonína Dvořáka, Smetanovo nám. 3104, 701 04  Ostrava </t>
  </si>
  <si>
    <t>Zajištění vykládky  s pomocí techniků poskytnutých pořadatelem koncertu (Čro zajišťuje personál pro vykládku ve spolupráci s pořadatel koncertu)</t>
  </si>
  <si>
    <t xml:space="preserve">Divadlo Antonína Dvořáka, Smetanovo nám. 3104, 701 04 Ostrava </t>
  </si>
  <si>
    <t>Zajištění nakládky  s pomocí techniků poskytnutých pořadatelem koncertu (Čro zajišťuje personál pro vykládku ve spolupráci s pořadatel koncertu)</t>
  </si>
  <si>
    <t>Středa</t>
  </si>
  <si>
    <t>Kamion termoisolačním návěsem a hydraulickou plošinou a 2 nákladní vozy
á/7,5t</t>
  </si>
  <si>
    <r>
      <rPr>
        <b/>
        <sz val="11"/>
        <color indexed="8"/>
        <rFont val="Calibri"/>
        <family val="2"/>
      </rPr>
      <t>Překládka</t>
    </r>
    <r>
      <rPr>
        <sz val="12"/>
        <color theme="1"/>
        <rFont val="Calibri"/>
        <family val="2"/>
        <charset val="238"/>
        <scheme val="minor"/>
      </rPr>
      <t xml:space="preserve"> nástrojů z kamionu na 2 nákladní vozy á 7,5 t</t>
    </r>
  </si>
  <si>
    <t>převoz nástrojů do Čro</t>
  </si>
  <si>
    <t>Vykládka v ČRo a uložení hudebních nástrojů do studia S1 
ul. Vinohradská dle instrukcí techniků orchestru</t>
  </si>
  <si>
    <t>Účastník vyplní žlutě označená pole</t>
  </si>
  <si>
    <t xml:space="preserve">Poznámka: </t>
  </si>
  <si>
    <t>Dodavatel je oprávněn si účtovat maximálně tolik hodin čekací doby/pracovníka, aby celkový součet doby manipulace a čekací doby nepřesáhl 8 hod/den.</t>
  </si>
  <si>
    <t>výše DPH</t>
  </si>
  <si>
    <t>Celková cena včetně DPH</t>
  </si>
  <si>
    <t>SOUČET OBOU  NABÍDKOVÝCH CEN VZOROVÝCH POOPTÁVEK S VYUŽITÍM POUZE NÁKLADNÍCH VOZŮ A S VYUŽITÍM NÁKLADNÍCH VOZŮ A KAMIONU</t>
  </si>
  <si>
    <t xml:space="preserve">Příloha č. 6 - </t>
  </si>
  <si>
    <t xml:space="preserve">VZOROVÉ ZADÁNÍ POPTÁVKY PRO ZPRACOVÁNÍ NABÍDKOVÉ CENY  S VYUŽITÍM NÁKLADNÍCH VOZŮ DO 12t.                     </t>
  </si>
  <si>
    <t xml:space="preserve">VZOROVÉ ZADÁNÍ POPTÁVKY PRO ZPRACOVÁNÍ NABÍDKOVÉ CENY  - STĚHOVÁNÍ NÁSTROJŮ S  PŘEKLÁDKOU NA KAMION                  </t>
  </si>
  <si>
    <t>Jednotková cena tuzemské přepravy 
Kč/km bez DPH 
dle přílohy č.5</t>
  </si>
  <si>
    <t>Jednotková cena manipulační práce  při vykládce a nakládce
Kč/hod/pracovníka bez DPH
dle přílohy č.5</t>
  </si>
  <si>
    <t>Jednotková cena čekací doby v Kč/hod/pracovníka bez DPH dle přílohy č.5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</si>
</sst>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h:mm;@"/>
  </numFmts>
  <fonts count="18" x14ac:knownFonts="1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1"/>
      <color indexed="8"/>
      <name val="Calibri"/>
      <family val="2"/>
      <charset val="238"/>
    </font>
    <font>
      <b/>
      <sz val="13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i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6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4" fontId="0" fillId="0" borderId="12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14" fontId="0" fillId="0" borderId="13" xfId="0" applyNumberFormat="1" applyBorder="1" applyAlignment="1">
      <alignment horizontal="center" vertical="center"/>
    </xf>
    <xf numFmtId="164" fontId="1" fillId="5" borderId="13" xfId="0" applyNumberFormat="1" applyFont="1" applyFill="1" applyBorder="1" applyAlignment="1" applyProtection="1">
      <alignment horizontal="center" vertical="center" wrapText="1"/>
      <protection locked="0"/>
    </xf>
    <xf numFmtId="0" fontId="2" fillId="6" borderId="13" xfId="0" applyFont="1" applyFill="1" applyBorder="1" applyAlignment="1" applyProtection="1">
      <alignment horizontal="center" vertical="center" wrapText="1"/>
      <protection locked="0"/>
    </xf>
    <xf numFmtId="0" fontId="2" fillId="6" borderId="14" xfId="0" applyFont="1" applyFill="1" applyBorder="1" applyAlignment="1" applyProtection="1">
      <alignment horizontal="center" vertical="center" wrapText="1"/>
      <protection locked="0"/>
    </xf>
    <xf numFmtId="4" fontId="0" fillId="5" borderId="15" xfId="0" applyNumberFormat="1" applyFill="1" applyBorder="1" applyAlignment="1" applyProtection="1">
      <alignment horizontal="center" vertical="center"/>
      <protection locked="0"/>
    </xf>
    <xf numFmtId="14" fontId="0" fillId="0" borderId="16" xfId="0" applyNumberFormat="1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164" fontId="1" fillId="5" borderId="16" xfId="0" applyNumberFormat="1" applyFont="1" applyFill="1" applyBorder="1" applyAlignment="1" applyProtection="1">
      <alignment horizontal="center" vertical="center" wrapText="1"/>
      <protection locked="0"/>
    </xf>
    <xf numFmtId="0" fontId="2" fillId="6" borderId="16" xfId="0" applyFont="1" applyFill="1" applyBorder="1" applyAlignment="1" applyProtection="1">
      <alignment horizontal="center" vertical="center" wrapText="1"/>
      <protection locked="0"/>
    </xf>
    <xf numFmtId="0" fontId="2" fillId="6" borderId="17" xfId="0" applyFont="1" applyFill="1" applyBorder="1" applyAlignment="1" applyProtection="1">
      <alignment horizontal="center" vertical="center" wrapText="1"/>
      <protection locked="0"/>
    </xf>
    <xf numFmtId="4" fontId="0" fillId="5" borderId="18" xfId="0" applyNumberFormat="1" applyFill="1" applyBorder="1" applyAlignment="1" applyProtection="1">
      <alignment horizontal="center" vertical="center"/>
      <protection locked="0"/>
    </xf>
    <xf numFmtId="14" fontId="0" fillId="0" borderId="19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14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164" fontId="1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2" fillId="6" borderId="9" xfId="0" applyFont="1" applyFill="1" applyBorder="1" applyAlignment="1" applyProtection="1">
      <alignment horizontal="center" vertical="center" wrapText="1"/>
      <protection locked="0"/>
    </xf>
    <xf numFmtId="0" fontId="2" fillId="6" borderId="10" xfId="0" applyFont="1" applyFill="1" applyBorder="1" applyAlignment="1" applyProtection="1">
      <alignment horizontal="center" vertical="center" wrapText="1"/>
      <protection locked="0"/>
    </xf>
    <xf numFmtId="4" fontId="0" fillId="5" borderId="11" xfId="0" applyNumberFormat="1" applyFill="1" applyBorder="1" applyAlignment="1" applyProtection="1">
      <alignment horizontal="center" vertical="center"/>
      <protection locked="0"/>
    </xf>
    <xf numFmtId="0" fontId="9" fillId="7" borderId="1" xfId="0" applyFont="1" applyFill="1" applyBorder="1" applyAlignment="1">
      <alignment horizontal="center" vertical="center"/>
    </xf>
    <xf numFmtId="0" fontId="9" fillId="7" borderId="2" xfId="0" applyFont="1" applyFill="1" applyBorder="1" applyAlignment="1">
      <alignment horizontal="center" vertical="center"/>
    </xf>
    <xf numFmtId="0" fontId="9" fillId="7" borderId="3" xfId="0" applyFont="1" applyFill="1" applyBorder="1" applyAlignment="1">
      <alignment horizontal="center" vertical="center"/>
    </xf>
    <xf numFmtId="164" fontId="9" fillId="7" borderId="20" xfId="0" applyNumberFormat="1" applyFont="1" applyFill="1" applyBorder="1" applyAlignment="1">
      <alignment horizontal="center" vertical="center"/>
    </xf>
    <xf numFmtId="14" fontId="0" fillId="0" borderId="24" xfId="0" applyNumberFormat="1" applyBorder="1" applyAlignment="1">
      <alignment horizontal="center" vertical="center"/>
    </xf>
    <xf numFmtId="165" fontId="0" fillId="0" borderId="22" xfId="0" applyNumberFormat="1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14" fontId="0" fillId="0" borderId="21" xfId="0" applyNumberFormat="1" applyBorder="1" applyAlignment="1">
      <alignment horizontal="center" vertical="center"/>
    </xf>
    <xf numFmtId="165" fontId="0" fillId="0" borderId="21" xfId="0" applyNumberFormat="1" applyBorder="1" applyAlignment="1">
      <alignment horizontal="center" vertical="center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3" xfId="0" applyFont="1" applyFill="1" applyBorder="1" applyAlignment="1" applyProtection="1">
      <alignment horizontal="center" vertical="center" wrapText="1"/>
      <protection locked="0"/>
    </xf>
    <xf numFmtId="0" fontId="0" fillId="0" borderId="25" xfId="0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164" fontId="1" fillId="5" borderId="21" xfId="0" applyNumberFormat="1" applyFont="1" applyFill="1" applyBorder="1" applyAlignment="1" applyProtection="1">
      <alignment horizontal="center" vertical="center" wrapText="1"/>
      <protection locked="0"/>
    </xf>
    <xf numFmtId="0" fontId="0" fillId="5" borderId="0" xfId="0" applyFill="1"/>
    <xf numFmtId="0" fontId="0" fillId="5" borderId="0" xfId="0" applyFill="1" applyAlignment="1">
      <alignment horizontal="center" vertical="center"/>
    </xf>
    <xf numFmtId="0" fontId="12" fillId="8" borderId="0" xfId="0" applyFont="1" applyFill="1"/>
    <xf numFmtId="0" fontId="12" fillId="8" borderId="0" xfId="0" applyFont="1" applyFill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4" fontId="0" fillId="0" borderId="31" xfId="0" applyNumberFormat="1" applyBorder="1" applyAlignment="1">
      <alignment horizontal="center" vertical="center"/>
    </xf>
    <xf numFmtId="165" fontId="0" fillId="0" borderId="13" xfId="0" applyNumberForma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164" fontId="1" fillId="5" borderId="28" xfId="0" applyNumberFormat="1" applyFont="1" applyFill="1" applyBorder="1" applyAlignment="1" applyProtection="1">
      <alignment horizontal="center" vertical="center" wrapText="1"/>
      <protection locked="0"/>
    </xf>
    <xf numFmtId="164" fontId="1" fillId="5" borderId="33" xfId="0" applyNumberFormat="1" applyFont="1" applyFill="1" applyBorder="1" applyAlignment="1" applyProtection="1">
      <alignment horizontal="center" vertical="center" wrapText="1"/>
      <protection locked="0"/>
    </xf>
    <xf numFmtId="164" fontId="1" fillId="5" borderId="27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9" xfId="0" applyNumberForma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164" fontId="1" fillId="5" borderId="34" xfId="0" applyNumberFormat="1" applyFont="1" applyFill="1" applyBorder="1" applyAlignment="1" applyProtection="1">
      <alignment horizontal="center" vertical="center" wrapText="1"/>
      <protection locked="0"/>
    </xf>
    <xf numFmtId="0" fontId="0" fillId="6" borderId="0" xfId="0" applyFill="1" applyAlignment="1">
      <alignment vertical="center"/>
    </xf>
    <xf numFmtId="0" fontId="0" fillId="6" borderId="0" xfId="0" applyFill="1" applyAlignment="1">
      <alignment horizontal="center" vertical="center"/>
    </xf>
    <xf numFmtId="0" fontId="9" fillId="6" borderId="0" xfId="0" applyFont="1" applyFill="1" applyAlignment="1">
      <alignment horizontal="center" vertical="center"/>
    </xf>
    <xf numFmtId="164" fontId="9" fillId="6" borderId="0" xfId="0" applyNumberFormat="1" applyFont="1" applyFill="1" applyAlignment="1">
      <alignment horizontal="center" vertical="center"/>
    </xf>
    <xf numFmtId="0" fontId="0" fillId="6" borderId="0" xfId="0" applyFill="1"/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7" fillId="0" borderId="0" xfId="0" applyFont="1"/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4" fontId="0" fillId="6" borderId="18" xfId="0" applyNumberFormat="1" applyFill="1" applyBorder="1" applyAlignment="1" applyProtection="1">
      <alignment horizontal="center" vertical="center"/>
      <protection locked="0"/>
    </xf>
    <xf numFmtId="4" fontId="0" fillId="6" borderId="11" xfId="0" applyNumberFormat="1" applyFill="1" applyBorder="1" applyAlignment="1" applyProtection="1">
      <alignment horizontal="center" vertical="center"/>
      <protection locked="0"/>
    </xf>
    <xf numFmtId="4" fontId="0" fillId="6" borderId="15" xfId="0" applyNumberFormat="1" applyFill="1" applyBorder="1" applyAlignment="1" applyProtection="1">
      <alignment horizontal="center" vertical="center"/>
      <protection locked="0"/>
    </xf>
    <xf numFmtId="0" fontId="13" fillId="0" borderId="0" xfId="0" applyFont="1" applyAlignment="1">
      <alignment horizontal="center"/>
    </xf>
    <xf numFmtId="0" fontId="0" fillId="4" borderId="29" xfId="0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 wrapText="1"/>
    </xf>
    <xf numFmtId="0" fontId="16" fillId="6" borderId="35" xfId="0" applyFont="1" applyFill="1" applyBorder="1" applyAlignment="1">
      <alignment vertical="center" wrapText="1" shrinkToFit="1"/>
    </xf>
    <xf numFmtId="0" fontId="16" fillId="6" borderId="36" xfId="0" applyFont="1" applyFill="1" applyBorder="1" applyAlignment="1">
      <alignment vertical="center" wrapText="1" shrinkToFit="1"/>
    </xf>
    <xf numFmtId="0" fontId="16" fillId="6" borderId="40" xfId="0" applyFont="1" applyFill="1" applyBorder="1" applyAlignment="1">
      <alignment vertical="center" wrapText="1" shrinkToFit="1"/>
    </xf>
    <xf numFmtId="0" fontId="16" fillId="6" borderId="37" xfId="0" applyFont="1" applyFill="1" applyBorder="1" applyAlignment="1">
      <alignment vertical="center" wrapText="1" shrinkToFit="1"/>
    </xf>
    <xf numFmtId="0" fontId="16" fillId="6" borderId="0" xfId="0" applyFont="1" applyFill="1" applyAlignment="1">
      <alignment vertical="center" wrapText="1" shrinkToFit="1"/>
    </xf>
    <xf numFmtId="0" fontId="16" fillId="6" borderId="41" xfId="0" applyFont="1" applyFill="1" applyBorder="1" applyAlignment="1">
      <alignment vertical="center" wrapText="1" shrinkToFit="1"/>
    </xf>
    <xf numFmtId="0" fontId="0" fillId="4" borderId="5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  <protection locked="0"/>
    </xf>
    <xf numFmtId="0" fontId="0" fillId="4" borderId="7" xfId="0" applyFill="1" applyBorder="1" applyAlignment="1" applyProtection="1">
      <alignment horizontal="center" vertical="center" wrapText="1"/>
      <protection locked="0"/>
    </xf>
    <xf numFmtId="0" fontId="0" fillId="4" borderId="30" xfId="0" applyFill="1" applyBorder="1" applyAlignment="1">
      <alignment horizontal="center" vertical="center" wrapText="1"/>
    </xf>
    <xf numFmtId="0" fontId="0" fillId="4" borderId="32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37EA6B-A70C-2D46-9496-396106872B80}">
  <dimension ref="B2:X32"/>
  <sheetViews>
    <sheetView tabSelected="1" topLeftCell="K12" zoomScale="62" zoomScaleNormal="62" workbookViewId="0">
      <selection activeCell="X18" sqref="X18"/>
    </sheetView>
  </sheetViews>
  <sheetFormatPr defaultColWidth="8.59765625" defaultRowHeight="15.6" x14ac:dyDescent="0.3"/>
  <cols>
    <col min="2" max="2" width="12.59765625" customWidth="1"/>
    <col min="3" max="3" width="9.5" customWidth="1"/>
    <col min="4" max="4" width="19.09765625" style="3" customWidth="1"/>
    <col min="5" max="5" width="21.59765625" customWidth="1"/>
    <col min="6" max="6" width="17.59765625" customWidth="1"/>
    <col min="7" max="7" width="15.09765625" customWidth="1"/>
    <col min="8" max="8" width="29.5" customWidth="1"/>
    <col min="9" max="9" width="12.59765625" style="3" customWidth="1"/>
    <col min="10" max="10" width="10.59765625" style="3" bestFit="1" customWidth="1"/>
    <col min="11" max="11" width="18" style="3" customWidth="1"/>
    <col min="12" max="12" width="17.59765625" style="3" customWidth="1"/>
    <col min="13" max="13" width="13.59765625" style="3" customWidth="1"/>
    <col min="14" max="14" width="17" style="3" customWidth="1"/>
    <col min="15" max="15" width="28.59765625" style="3" customWidth="1"/>
    <col min="16" max="16" width="19.5" style="3" customWidth="1"/>
    <col min="17" max="17" width="19.59765625" style="3" customWidth="1"/>
    <col min="18" max="18" width="19.5" style="3" customWidth="1"/>
    <col min="19" max="20" width="20" style="3" customWidth="1"/>
    <col min="21" max="21" width="26.59765625" style="3" customWidth="1"/>
    <col min="22" max="24" width="23.5" customWidth="1"/>
  </cols>
  <sheetData>
    <row r="2" spans="2:24" ht="28.8" x14ac:dyDescent="0.55000000000000004">
      <c r="F2" s="83" t="s">
        <v>50</v>
      </c>
      <c r="G2" s="81" t="str">
        <f>O23</f>
        <v>SOUČET OBOU  NABÍDKOVÝCH CEN VZOROVÝCH POOPTÁVEK S VYUŽITÍM POUZE NÁKLADNÍCH VOZŮ A S VYUŽITÍM NÁKLADNÍCH VOZŮ A KAMIONU</v>
      </c>
      <c r="H2" s="81"/>
      <c r="I2" s="82"/>
      <c r="J2" s="82"/>
      <c r="K2" s="82"/>
      <c r="L2" s="82"/>
      <c r="M2" s="82"/>
      <c r="N2" s="82"/>
    </row>
    <row r="3" spans="2:24" ht="20.25" customHeight="1" x14ac:dyDescent="0.3"/>
    <row r="4" spans="2:24" s="64" customFormat="1" ht="52.35" customHeight="1" x14ac:dyDescent="0.3">
      <c r="B4" s="64" t="s">
        <v>51</v>
      </c>
      <c r="K4" s="62"/>
      <c r="L4" s="62"/>
      <c r="P4" s="63"/>
      <c r="Q4" s="63"/>
      <c r="R4" s="63"/>
      <c r="S4" s="63"/>
      <c r="T4" s="63"/>
      <c r="U4" s="63"/>
      <c r="V4" s="63"/>
      <c r="W4" s="63"/>
      <c r="X4" s="63"/>
    </row>
    <row r="5" spans="2:24" s="2" customFormat="1" ht="16.2" thickBot="1" x14ac:dyDescent="0.35">
      <c r="D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2:24" s="2" customFormat="1" ht="37.35" customHeight="1" thickBot="1" x14ac:dyDescent="0.35">
      <c r="B6" s="102" t="s">
        <v>0</v>
      </c>
      <c r="C6" s="103"/>
      <c r="D6" s="103"/>
      <c r="E6" s="103"/>
      <c r="F6" s="103"/>
      <c r="G6" s="104"/>
      <c r="H6" s="104"/>
      <c r="I6" s="105" t="s">
        <v>1</v>
      </c>
      <c r="J6" s="106"/>
      <c r="K6" s="106"/>
      <c r="L6" s="106"/>
      <c r="M6" s="106"/>
      <c r="N6" s="106"/>
      <c r="O6" s="107"/>
      <c r="P6" s="96" t="s">
        <v>53</v>
      </c>
      <c r="Q6" s="96" t="s">
        <v>2</v>
      </c>
      <c r="R6" s="96" t="s">
        <v>54</v>
      </c>
      <c r="S6" s="96" t="s">
        <v>3</v>
      </c>
      <c r="T6" s="98" t="s">
        <v>55</v>
      </c>
      <c r="U6" s="100" t="s">
        <v>13</v>
      </c>
      <c r="V6" s="88" t="s">
        <v>4</v>
      </c>
      <c r="W6" s="88" t="s">
        <v>47</v>
      </c>
      <c r="X6" s="88" t="s">
        <v>48</v>
      </c>
    </row>
    <row r="7" spans="2:24" s="10" customFormat="1" ht="87" customHeight="1" thickBot="1" x14ac:dyDescent="0.35">
      <c r="B7" s="6" t="s">
        <v>5</v>
      </c>
      <c r="C7" s="7" t="s">
        <v>6</v>
      </c>
      <c r="D7" s="7" t="s">
        <v>7</v>
      </c>
      <c r="E7" s="7" t="s">
        <v>8</v>
      </c>
      <c r="F7" s="7" t="s">
        <v>9</v>
      </c>
      <c r="G7" s="8" t="s">
        <v>10</v>
      </c>
      <c r="H7" s="8" t="s">
        <v>11</v>
      </c>
      <c r="I7" s="9" t="s">
        <v>5</v>
      </c>
      <c r="J7" s="9" t="s">
        <v>6</v>
      </c>
      <c r="K7" s="9" t="s">
        <v>7</v>
      </c>
      <c r="L7" s="9" t="s">
        <v>8</v>
      </c>
      <c r="M7" s="9" t="s">
        <v>9</v>
      </c>
      <c r="N7" s="9" t="s">
        <v>12</v>
      </c>
      <c r="O7" s="9" t="s">
        <v>11</v>
      </c>
      <c r="P7" s="97"/>
      <c r="Q7" s="97"/>
      <c r="R7" s="97"/>
      <c r="S7" s="97"/>
      <c r="T7" s="99"/>
      <c r="U7" s="101"/>
      <c r="V7" s="89"/>
      <c r="W7" s="89"/>
      <c r="X7" s="89"/>
    </row>
    <row r="8" spans="2:24" ht="62.4" x14ac:dyDescent="0.3">
      <c r="B8" s="11" t="s">
        <v>14</v>
      </c>
      <c r="C8" s="12">
        <v>6.3</v>
      </c>
      <c r="D8" s="13" t="s">
        <v>15</v>
      </c>
      <c r="E8" s="13" t="s">
        <v>16</v>
      </c>
      <c r="F8" s="14">
        <v>8</v>
      </c>
      <c r="G8" s="14" t="s">
        <v>17</v>
      </c>
      <c r="H8" s="15" t="s">
        <v>18</v>
      </c>
      <c r="I8" s="16" t="s">
        <v>14</v>
      </c>
      <c r="J8" s="12">
        <v>7.3</v>
      </c>
      <c r="K8" s="13" t="s">
        <v>19</v>
      </c>
      <c r="L8" s="13" t="s">
        <v>16</v>
      </c>
      <c r="M8" s="14">
        <v>8</v>
      </c>
      <c r="N8" s="14" t="s">
        <v>17</v>
      </c>
      <c r="O8" s="13" t="s">
        <v>20</v>
      </c>
      <c r="P8" s="17"/>
      <c r="Q8" s="18">
        <v>90</v>
      </c>
      <c r="R8" s="17">
        <v>0</v>
      </c>
      <c r="S8" s="18">
        <v>12</v>
      </c>
      <c r="T8" s="17">
        <v>0</v>
      </c>
      <c r="U8" s="19">
        <v>4</v>
      </c>
      <c r="V8" s="20">
        <f>(P8*Q8)+(R8*S8)+(T8*U8)</f>
        <v>0</v>
      </c>
      <c r="W8" s="84">
        <f>V8*0.21</f>
        <v>0</v>
      </c>
      <c r="X8" s="20">
        <f>V8+W8</f>
        <v>0</v>
      </c>
    </row>
    <row r="9" spans="2:24" ht="62.4" x14ac:dyDescent="0.3">
      <c r="B9" s="65" t="s">
        <v>14</v>
      </c>
      <c r="C9" s="22">
        <v>22</v>
      </c>
      <c r="D9" s="23" t="s">
        <v>19</v>
      </c>
      <c r="E9" s="23" t="s">
        <v>16</v>
      </c>
      <c r="F9" s="24">
        <v>8</v>
      </c>
      <c r="G9" s="24" t="s">
        <v>17</v>
      </c>
      <c r="H9" s="23" t="s">
        <v>21</v>
      </c>
      <c r="I9" s="21" t="s">
        <v>14</v>
      </c>
      <c r="J9" s="22">
        <v>23</v>
      </c>
      <c r="K9" s="23" t="s">
        <v>15</v>
      </c>
      <c r="L9" s="23" t="s">
        <v>16</v>
      </c>
      <c r="M9" s="24">
        <v>8</v>
      </c>
      <c r="N9" s="24" t="s">
        <v>17</v>
      </c>
      <c r="O9" s="23" t="s">
        <v>22</v>
      </c>
      <c r="P9" s="25">
        <v>0</v>
      </c>
      <c r="Q9" s="26">
        <v>90</v>
      </c>
      <c r="R9" s="25">
        <v>0</v>
      </c>
      <c r="S9" s="26">
        <v>12</v>
      </c>
      <c r="T9" s="25">
        <v>0</v>
      </c>
      <c r="U9" s="27">
        <v>4</v>
      </c>
      <c r="V9" s="28">
        <f>(P9*Q9)+(R9*S9)+(T9*U9)</f>
        <v>0</v>
      </c>
      <c r="W9" s="84">
        <f>V9*0.21</f>
        <v>0</v>
      </c>
      <c r="X9" s="28">
        <f>V9+W9</f>
        <v>0</v>
      </c>
    </row>
    <row r="10" spans="2:24" ht="62.4" x14ac:dyDescent="0.3">
      <c r="B10" s="11" t="s">
        <v>23</v>
      </c>
      <c r="C10" s="12">
        <v>7</v>
      </c>
      <c r="D10" s="13" t="s">
        <v>15</v>
      </c>
      <c r="E10" s="13" t="s">
        <v>16</v>
      </c>
      <c r="F10" s="14">
        <v>6</v>
      </c>
      <c r="G10" s="14" t="s">
        <v>17</v>
      </c>
      <c r="H10" s="15" t="s">
        <v>24</v>
      </c>
      <c r="I10" s="16" t="s">
        <v>23</v>
      </c>
      <c r="J10" s="22">
        <v>11</v>
      </c>
      <c r="K10" s="23" t="s">
        <v>25</v>
      </c>
      <c r="L10" s="23" t="s">
        <v>16</v>
      </c>
      <c r="M10" s="24">
        <v>6</v>
      </c>
      <c r="N10" s="24" t="s">
        <v>17</v>
      </c>
      <c r="O10" s="23" t="s">
        <v>26</v>
      </c>
      <c r="P10" s="25">
        <v>0</v>
      </c>
      <c r="Q10" s="26">
        <v>190</v>
      </c>
      <c r="R10" s="25">
        <v>0</v>
      </c>
      <c r="S10" s="26">
        <v>4.5</v>
      </c>
      <c r="T10" s="25">
        <v>0</v>
      </c>
      <c r="U10" s="27">
        <v>19.5</v>
      </c>
      <c r="V10" s="28">
        <f>(P10*Q10)+(R10*S10)+(T10*U10)</f>
        <v>0</v>
      </c>
      <c r="W10" s="84">
        <f>V10*0.21</f>
        <v>0</v>
      </c>
      <c r="X10" s="28">
        <f>V10+W10</f>
        <v>0</v>
      </c>
    </row>
    <row r="11" spans="2:24" ht="63" thickBot="1" x14ac:dyDescent="0.35">
      <c r="B11" s="29" t="s">
        <v>23</v>
      </c>
      <c r="C11" s="30">
        <v>22</v>
      </c>
      <c r="D11" s="31" t="s">
        <v>25</v>
      </c>
      <c r="E11" s="31" t="s">
        <v>16</v>
      </c>
      <c r="F11" s="32">
        <v>6</v>
      </c>
      <c r="G11" s="32" t="s">
        <v>17</v>
      </c>
      <c r="H11" s="33" t="s">
        <v>27</v>
      </c>
      <c r="I11" s="34" t="s">
        <v>28</v>
      </c>
      <c r="J11" s="30">
        <v>2</v>
      </c>
      <c r="K11" s="35" t="s">
        <v>15</v>
      </c>
      <c r="L11" s="35" t="s">
        <v>16</v>
      </c>
      <c r="M11" s="32">
        <v>6</v>
      </c>
      <c r="N11" s="32" t="s">
        <v>17</v>
      </c>
      <c r="O11" s="35" t="s">
        <v>22</v>
      </c>
      <c r="P11" s="36">
        <v>0</v>
      </c>
      <c r="Q11" s="37">
        <v>190</v>
      </c>
      <c r="R11" s="36">
        <v>0</v>
      </c>
      <c r="S11" s="37">
        <v>4.5</v>
      </c>
      <c r="T11" s="36">
        <v>0</v>
      </c>
      <c r="U11" s="38">
        <v>19.5</v>
      </c>
      <c r="V11" s="39">
        <f>(P11*Q11)+(R11*S11)+(T11*U11)</f>
        <v>0</v>
      </c>
      <c r="W11" s="85">
        <f>V11*0.21</f>
        <v>0</v>
      </c>
      <c r="X11" s="39">
        <f>V11+W11</f>
        <v>0</v>
      </c>
    </row>
    <row r="12" spans="2:24" ht="47.1" customHeight="1" thickBot="1" x14ac:dyDescent="0.35">
      <c r="B12" s="2"/>
      <c r="C12" s="2"/>
      <c r="E12" s="2"/>
      <c r="F12" s="2"/>
      <c r="G12" s="2"/>
      <c r="H12" s="2"/>
      <c r="O12" s="40" t="s">
        <v>29</v>
      </c>
      <c r="P12" s="41"/>
      <c r="Q12" s="41">
        <f>SUM(Q8:Q11)</f>
        <v>560</v>
      </c>
      <c r="R12" s="41"/>
      <c r="S12" s="41">
        <f>SUM(S8:S11)</f>
        <v>33</v>
      </c>
      <c r="T12" s="41"/>
      <c r="U12" s="42">
        <f>SUM(U8:U11)</f>
        <v>47</v>
      </c>
      <c r="V12" s="43">
        <f>V8+V9+V10+V11</f>
        <v>0</v>
      </c>
      <c r="W12" s="43">
        <f>W8+W9+W10+W11</f>
        <v>0</v>
      </c>
      <c r="X12" s="43">
        <f>X8+X9+X10+X11</f>
        <v>0</v>
      </c>
    </row>
    <row r="13" spans="2:24" s="2" customFormat="1" ht="55.35" customHeight="1" x14ac:dyDescent="0.3">
      <c r="B13" s="64" t="s">
        <v>52</v>
      </c>
      <c r="C13" s="64"/>
      <c r="D13" s="64"/>
      <c r="E13" s="64"/>
      <c r="F13" s="64"/>
      <c r="G13" s="64"/>
      <c r="H13" s="64"/>
      <c r="I13" s="64"/>
      <c r="J13" s="1"/>
      <c r="K13" s="1"/>
      <c r="L13" s="4"/>
      <c r="M13" s="5"/>
      <c r="N13" s="3"/>
      <c r="O13" s="3"/>
      <c r="P13" s="5"/>
      <c r="Q13" s="5"/>
      <c r="R13" s="5"/>
      <c r="S13" s="5"/>
      <c r="T13" s="5"/>
      <c r="U13" s="5"/>
      <c r="V13" s="5"/>
      <c r="W13" s="5"/>
      <c r="X13" s="5"/>
    </row>
    <row r="14" spans="2:24" s="2" customFormat="1" ht="16.2" thickBot="1" x14ac:dyDescent="0.35">
      <c r="D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 spans="2:24" s="2" customFormat="1" ht="37.35" customHeight="1" thickBot="1" x14ac:dyDescent="0.35">
      <c r="B15" s="102" t="s">
        <v>0</v>
      </c>
      <c r="C15" s="103"/>
      <c r="D15" s="103"/>
      <c r="E15" s="103"/>
      <c r="F15" s="103"/>
      <c r="G15" s="104"/>
      <c r="H15" s="104"/>
      <c r="I15" s="105" t="s">
        <v>1</v>
      </c>
      <c r="J15" s="106"/>
      <c r="K15" s="106"/>
      <c r="L15" s="106"/>
      <c r="M15" s="106"/>
      <c r="N15" s="106"/>
      <c r="O15" s="107"/>
      <c r="P15" s="96" t="s">
        <v>53</v>
      </c>
      <c r="Q15" s="96" t="s">
        <v>2</v>
      </c>
      <c r="R15" s="96" t="s">
        <v>54</v>
      </c>
      <c r="S15" s="96" t="s">
        <v>3</v>
      </c>
      <c r="T15" s="98" t="s">
        <v>55</v>
      </c>
      <c r="U15" s="100" t="s">
        <v>13</v>
      </c>
      <c r="V15" s="88" t="s">
        <v>4</v>
      </c>
      <c r="W15" s="88" t="s">
        <v>47</v>
      </c>
      <c r="X15" s="88" t="s">
        <v>48</v>
      </c>
    </row>
    <row r="16" spans="2:24" s="10" customFormat="1" ht="87" customHeight="1" thickBot="1" x14ac:dyDescent="0.35">
      <c r="B16" s="6" t="s">
        <v>5</v>
      </c>
      <c r="C16" s="7" t="s">
        <v>6</v>
      </c>
      <c r="D16" s="7" t="s">
        <v>7</v>
      </c>
      <c r="E16" s="7" t="s">
        <v>8</v>
      </c>
      <c r="F16" s="7" t="s">
        <v>9</v>
      </c>
      <c r="G16" s="8" t="s">
        <v>10</v>
      </c>
      <c r="H16" s="8" t="s">
        <v>11</v>
      </c>
      <c r="I16" s="9" t="s">
        <v>5</v>
      </c>
      <c r="J16" s="9" t="s">
        <v>6</v>
      </c>
      <c r="K16" s="9" t="s">
        <v>7</v>
      </c>
      <c r="L16" s="9" t="s">
        <v>8</v>
      </c>
      <c r="M16" s="9" t="s">
        <v>9</v>
      </c>
      <c r="N16" s="9" t="s">
        <v>12</v>
      </c>
      <c r="O16" s="9" t="s">
        <v>11</v>
      </c>
      <c r="P16" s="97"/>
      <c r="Q16" s="97"/>
      <c r="R16" s="97"/>
      <c r="S16" s="97"/>
      <c r="T16" s="99"/>
      <c r="U16" s="101"/>
      <c r="V16" s="89"/>
      <c r="W16" s="89"/>
      <c r="X16" s="89"/>
    </row>
    <row r="17" spans="2:24" ht="62.4" x14ac:dyDescent="0.3">
      <c r="B17" s="11" t="s">
        <v>14</v>
      </c>
      <c r="C17" s="66">
        <v>0.27083333333333331</v>
      </c>
      <c r="D17" s="13" t="s">
        <v>15</v>
      </c>
      <c r="E17" s="13" t="s">
        <v>16</v>
      </c>
      <c r="F17" s="14">
        <v>8</v>
      </c>
      <c r="G17" s="14" t="s">
        <v>17</v>
      </c>
      <c r="H17" s="15" t="s">
        <v>18</v>
      </c>
      <c r="I17" s="16" t="s">
        <v>14</v>
      </c>
      <c r="J17" s="66">
        <v>0.33333333333333331</v>
      </c>
      <c r="K17" s="13" t="s">
        <v>30</v>
      </c>
      <c r="L17" s="13" t="s">
        <v>16</v>
      </c>
      <c r="M17" s="14">
        <v>8</v>
      </c>
      <c r="N17" s="14" t="s">
        <v>17</v>
      </c>
      <c r="O17" s="67" t="s">
        <v>31</v>
      </c>
      <c r="P17" s="17">
        <v>0</v>
      </c>
      <c r="Q17" s="18">
        <v>90</v>
      </c>
      <c r="R17" s="17">
        <v>0</v>
      </c>
      <c r="S17" s="18">
        <v>12</v>
      </c>
      <c r="T17" s="17">
        <v>0</v>
      </c>
      <c r="U17" s="19">
        <v>4</v>
      </c>
      <c r="V17" s="68">
        <v>0</v>
      </c>
      <c r="W17" s="86">
        <f>V17*0.21</f>
        <v>0</v>
      </c>
      <c r="X17" s="68">
        <f>V17+W17</f>
        <v>0</v>
      </c>
    </row>
    <row r="18" spans="2:24" ht="93.6" x14ac:dyDescent="0.3">
      <c r="B18" s="44" t="s">
        <v>14</v>
      </c>
      <c r="C18" s="45"/>
      <c r="D18" s="46"/>
      <c r="E18" s="46" t="s">
        <v>32</v>
      </c>
      <c r="F18" s="47">
        <v>2</v>
      </c>
      <c r="G18" s="48" t="s">
        <v>33</v>
      </c>
      <c r="H18" s="49" t="s">
        <v>34</v>
      </c>
      <c r="I18" s="50" t="s">
        <v>14</v>
      </c>
      <c r="J18" s="51">
        <v>0.58333333333333337</v>
      </c>
      <c r="K18" s="46" t="s">
        <v>35</v>
      </c>
      <c r="L18" s="46" t="s">
        <v>32</v>
      </c>
      <c r="M18" s="48">
        <v>2</v>
      </c>
      <c r="N18" s="48" t="s">
        <v>17</v>
      </c>
      <c r="O18" s="46" t="s">
        <v>36</v>
      </c>
      <c r="P18" s="25">
        <v>0</v>
      </c>
      <c r="Q18" s="52">
        <v>380</v>
      </c>
      <c r="R18" s="25">
        <v>0</v>
      </c>
      <c r="S18" s="52">
        <v>12</v>
      </c>
      <c r="T18" s="25">
        <v>0</v>
      </c>
      <c r="U18" s="53">
        <v>4</v>
      </c>
      <c r="V18" s="69">
        <f>(P18*Q18)+(R18*S18)+(T18*U18)</f>
        <v>0</v>
      </c>
      <c r="W18" s="84">
        <f>V18*0.21</f>
        <v>0</v>
      </c>
      <c r="X18" s="69">
        <f>V18+W18</f>
        <v>0</v>
      </c>
    </row>
    <row r="19" spans="2:24" ht="109.2" x14ac:dyDescent="0.3">
      <c r="B19" s="44" t="s">
        <v>14</v>
      </c>
      <c r="C19" s="51">
        <v>0.91666666666666663</v>
      </c>
      <c r="D19" s="46" t="s">
        <v>37</v>
      </c>
      <c r="E19" s="46" t="s">
        <v>32</v>
      </c>
      <c r="F19" s="48">
        <v>2</v>
      </c>
      <c r="G19" s="48" t="s">
        <v>17</v>
      </c>
      <c r="H19" s="54" t="s">
        <v>38</v>
      </c>
      <c r="I19" s="50" t="s">
        <v>39</v>
      </c>
      <c r="J19" s="51">
        <v>0.58333333333333337</v>
      </c>
      <c r="K19" s="46" t="s">
        <v>30</v>
      </c>
      <c r="L19" s="46" t="s">
        <v>40</v>
      </c>
      <c r="M19" s="48">
        <v>2</v>
      </c>
      <c r="N19" s="48" t="s">
        <v>17</v>
      </c>
      <c r="O19" s="55" t="s">
        <v>41</v>
      </c>
      <c r="P19" s="56">
        <v>0</v>
      </c>
      <c r="Q19" s="52">
        <v>380</v>
      </c>
      <c r="R19" s="56">
        <v>0</v>
      </c>
      <c r="S19" s="52">
        <v>12</v>
      </c>
      <c r="T19" s="56">
        <v>0</v>
      </c>
      <c r="U19" s="52">
        <v>4</v>
      </c>
      <c r="V19" s="70">
        <f>(P19*Q19)+(R19*S19)+(T19*U19)</f>
        <v>0</v>
      </c>
      <c r="W19" s="84">
        <f>V19*0.21</f>
        <v>0</v>
      </c>
      <c r="X19" s="70">
        <f>V19+W19</f>
        <v>0</v>
      </c>
    </row>
    <row r="20" spans="2:24" ht="63" thickBot="1" x14ac:dyDescent="0.35">
      <c r="B20" s="29" t="s">
        <v>39</v>
      </c>
      <c r="C20" s="71"/>
      <c r="D20" s="35" t="s">
        <v>30</v>
      </c>
      <c r="E20" s="35" t="s">
        <v>16</v>
      </c>
      <c r="F20" s="32">
        <v>8</v>
      </c>
      <c r="G20" s="32" t="s">
        <v>33</v>
      </c>
      <c r="H20" s="72" t="s">
        <v>42</v>
      </c>
      <c r="I20" s="34" t="s">
        <v>39</v>
      </c>
      <c r="J20" s="71">
        <v>0.66666666666666663</v>
      </c>
      <c r="K20" s="35" t="s">
        <v>15</v>
      </c>
      <c r="L20" s="35" t="s">
        <v>16</v>
      </c>
      <c r="M20" s="32">
        <v>8</v>
      </c>
      <c r="N20" s="32" t="s">
        <v>17</v>
      </c>
      <c r="O20" s="35" t="s">
        <v>43</v>
      </c>
      <c r="P20" s="36">
        <v>0</v>
      </c>
      <c r="Q20" s="37">
        <v>90</v>
      </c>
      <c r="R20" s="36">
        <v>0</v>
      </c>
      <c r="S20" s="37">
        <v>12</v>
      </c>
      <c r="T20" s="36">
        <v>0</v>
      </c>
      <c r="U20" s="37">
        <v>4</v>
      </c>
      <c r="V20" s="73">
        <f>(P20*Q20)+(R20*S20)+(T20*U20)</f>
        <v>0</v>
      </c>
      <c r="W20" s="85">
        <f>V20*0.21</f>
        <v>0</v>
      </c>
      <c r="X20" s="73">
        <f>V20+W20</f>
        <v>0</v>
      </c>
    </row>
    <row r="21" spans="2:24" ht="34.35" customHeight="1" thickBot="1" x14ac:dyDescent="0.35">
      <c r="B21" s="2"/>
      <c r="C21" s="2"/>
      <c r="E21" s="2"/>
      <c r="F21" s="2"/>
      <c r="G21" s="2"/>
      <c r="H21" s="2"/>
      <c r="O21" s="40" t="s">
        <v>29</v>
      </c>
      <c r="P21" s="41"/>
      <c r="Q21" s="41">
        <f>Q17+Q18+Q19+Q20</f>
        <v>940</v>
      </c>
      <c r="R21" s="41"/>
      <c r="S21" s="41">
        <f>S17+S18+S19+S20</f>
        <v>48</v>
      </c>
      <c r="T21" s="41"/>
      <c r="U21" s="42">
        <f>U17+U18+U19+U20</f>
        <v>16</v>
      </c>
      <c r="V21" s="43">
        <f>V17+V18+V19+V20</f>
        <v>0</v>
      </c>
      <c r="W21" s="43">
        <f>W17+W18+W19+W20</f>
        <v>0</v>
      </c>
      <c r="X21" s="43">
        <f>X17+X18+X19+X20</f>
        <v>0</v>
      </c>
    </row>
    <row r="22" spans="2:24" s="78" customFormat="1" ht="34.35" customHeight="1" thickBot="1" x14ac:dyDescent="0.35">
      <c r="B22" s="74"/>
      <c r="C22" s="74"/>
      <c r="D22" s="75"/>
      <c r="E22" s="74"/>
      <c r="F22" s="74"/>
      <c r="G22" s="74"/>
      <c r="H22" s="74"/>
      <c r="I22" s="75"/>
      <c r="J22" s="75"/>
      <c r="K22" s="75"/>
      <c r="L22" s="75"/>
      <c r="M22" s="75"/>
      <c r="N22" s="75"/>
      <c r="O22" s="76"/>
      <c r="P22" s="76"/>
      <c r="Q22" s="76"/>
      <c r="R22" s="76"/>
      <c r="S22" s="76"/>
      <c r="T22" s="76"/>
      <c r="U22" s="76"/>
      <c r="V22" s="77"/>
      <c r="W22" s="77"/>
      <c r="X22" s="77"/>
    </row>
    <row r="23" spans="2:24" s="78" customFormat="1" ht="34.35" customHeight="1" x14ac:dyDescent="0.3">
      <c r="B23" s="74"/>
      <c r="C23" s="74"/>
      <c r="D23" s="75"/>
      <c r="E23" s="74"/>
      <c r="F23" s="74"/>
      <c r="G23" s="74"/>
      <c r="H23" s="74"/>
      <c r="I23" s="75"/>
      <c r="J23" s="75"/>
      <c r="K23" s="75"/>
      <c r="L23" s="75"/>
      <c r="M23" s="75"/>
      <c r="N23" s="75"/>
      <c r="O23" s="90" t="s">
        <v>49</v>
      </c>
      <c r="P23" s="91"/>
      <c r="Q23" s="91"/>
      <c r="R23" s="91"/>
      <c r="S23" s="91"/>
      <c r="T23" s="91"/>
      <c r="U23" s="92"/>
      <c r="V23" s="88" t="s">
        <v>4</v>
      </c>
      <c r="W23" s="88" t="s">
        <v>47</v>
      </c>
      <c r="X23" s="88" t="s">
        <v>48</v>
      </c>
    </row>
    <row r="24" spans="2:24" s="78" customFormat="1" ht="34.35" customHeight="1" thickBot="1" x14ac:dyDescent="0.35">
      <c r="B24" s="74"/>
      <c r="C24" s="74"/>
      <c r="D24" s="75"/>
      <c r="E24" s="74"/>
      <c r="F24" s="74"/>
      <c r="G24" s="74"/>
      <c r="H24" s="74"/>
      <c r="I24" s="75"/>
      <c r="J24" s="75"/>
      <c r="K24" s="75"/>
      <c r="L24" s="75"/>
      <c r="M24" s="75"/>
      <c r="N24" s="75"/>
      <c r="O24" s="93"/>
      <c r="P24" s="94"/>
      <c r="Q24" s="94"/>
      <c r="R24" s="94"/>
      <c r="S24" s="94"/>
      <c r="T24" s="94"/>
      <c r="U24" s="95"/>
      <c r="V24" s="89"/>
      <c r="W24" s="89"/>
      <c r="X24" s="89"/>
    </row>
    <row r="25" spans="2:24" ht="108" customHeight="1" thickBot="1" x14ac:dyDescent="0.35">
      <c r="O25" s="79"/>
      <c r="P25" s="80"/>
      <c r="Q25" s="80"/>
      <c r="R25" s="80"/>
      <c r="S25" s="80"/>
      <c r="T25" s="80"/>
      <c r="U25" s="80"/>
      <c r="V25" s="43">
        <f>V12+V21</f>
        <v>0</v>
      </c>
      <c r="W25" s="43">
        <f>W12+W21</f>
        <v>0</v>
      </c>
      <c r="X25" s="43">
        <f>X12+X21</f>
        <v>0</v>
      </c>
    </row>
    <row r="26" spans="2:24" x14ac:dyDescent="0.3">
      <c r="O26" s="87"/>
      <c r="P26" s="87"/>
    </row>
    <row r="28" spans="2:24" x14ac:dyDescent="0.3">
      <c r="B28" s="57" t="s">
        <v>44</v>
      </c>
      <c r="C28" s="58"/>
      <c r="D28" s="58"/>
    </row>
    <row r="30" spans="2:24" x14ac:dyDescent="0.3">
      <c r="B30" s="59" t="s">
        <v>45</v>
      </c>
      <c r="C30" s="59"/>
      <c r="D30" s="60"/>
      <c r="E30" s="59"/>
      <c r="F30" s="59"/>
      <c r="G30" s="59"/>
      <c r="H30" s="59"/>
      <c r="I30" s="60"/>
    </row>
    <row r="31" spans="2:24" x14ac:dyDescent="0.3">
      <c r="B31" s="59" t="s">
        <v>46</v>
      </c>
      <c r="C31" s="59"/>
      <c r="D31" s="60"/>
      <c r="E31" s="59"/>
      <c r="F31" s="59"/>
      <c r="G31" s="59"/>
      <c r="H31" s="59"/>
      <c r="I31" s="61"/>
      <c r="O31" s="87"/>
      <c r="P31" s="87"/>
    </row>
    <row r="32" spans="2:24" x14ac:dyDescent="0.3">
      <c r="O32" s="87"/>
      <c r="P32" s="87"/>
    </row>
  </sheetData>
  <sheetProtection sheet="1" objects="1" scenarios="1"/>
  <protectedRanges>
    <protectedRange sqref="X17:X20" name="Oblast10"/>
    <protectedRange sqref="T17:T20" name="Oblast8"/>
    <protectedRange sqref="P17:P20" name="Oblast6"/>
    <protectedRange sqref="V8:V11" name="Oblast4"/>
    <protectedRange sqref="R8:R11" name="Oblast2"/>
    <protectedRange sqref="P8:P11" name="Oblast1"/>
    <protectedRange sqref="T8:T11" name="Oblast3"/>
    <protectedRange sqref="X8:X11" name="Oblast5"/>
    <protectedRange sqref="R17:R20" name="Oblast7"/>
    <protectedRange sqref="V17:V20" name="Oblast9"/>
  </protectedRanges>
  <mergeCells count="29">
    <mergeCell ref="R15:R16"/>
    <mergeCell ref="Q15:Q16"/>
    <mergeCell ref="B6:H6"/>
    <mergeCell ref="I6:O6"/>
    <mergeCell ref="P6:P7"/>
    <mergeCell ref="B15:H15"/>
    <mergeCell ref="I15:O15"/>
    <mergeCell ref="P15:P16"/>
    <mergeCell ref="W6:W7"/>
    <mergeCell ref="W15:W16"/>
    <mergeCell ref="X6:X7"/>
    <mergeCell ref="X15:X16"/>
    <mergeCell ref="O31:P31"/>
    <mergeCell ref="O26:P26"/>
    <mergeCell ref="Q6:Q7"/>
    <mergeCell ref="R6:R7"/>
    <mergeCell ref="S6:S7"/>
    <mergeCell ref="V6:V7"/>
    <mergeCell ref="S15:S16"/>
    <mergeCell ref="T15:T16"/>
    <mergeCell ref="U15:U16"/>
    <mergeCell ref="V15:V16"/>
    <mergeCell ref="T6:T7"/>
    <mergeCell ref="U6:U7"/>
    <mergeCell ref="O32:P32"/>
    <mergeCell ref="V23:V24"/>
    <mergeCell ref="W23:W24"/>
    <mergeCell ref="X23:X24"/>
    <mergeCell ref="O23:U2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Marketa Kohoutova</dc:creator>
  <cp:lastModifiedBy>Janíčková Iva</cp:lastModifiedBy>
  <dcterms:created xsi:type="dcterms:W3CDTF">2024-06-24T12:05:38Z</dcterms:created>
  <dcterms:modified xsi:type="dcterms:W3CDTF">2024-08-15T17:20:07Z</dcterms:modified>
</cp:coreProperties>
</file>